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Working\Papers\coronavirus\pregnancy_hypothetical\"/>
    </mc:Choice>
  </mc:AlternateContent>
  <xr:revisionPtr revIDLastSave="0" documentId="13_ncr:1_{81CF1F11-6CC4-4B7F-BC9F-2E8765F69213}" xr6:coauthVersionLast="47" xr6:coauthVersionMax="47" xr10:uidLastSave="{00000000-0000-0000-0000-000000000000}"/>
  <bookViews>
    <workbookView xWindow="3280" yWindow="2400" windowWidth="23940" windowHeight="16680" xr2:uid="{D1894FFC-C6FB-4CB5-B5F5-7EF6D6E3EC7D}"/>
  </bookViews>
  <sheets>
    <sheet name="main" sheetId="3" r:id="rId1"/>
    <sheet name="marathon" sheetId="5" r:id="rId2"/>
    <sheet name="graphs2" sheetId="4" r:id="rId3"/>
    <sheet name="graphs1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" l="1"/>
  <c r="L9" i="3" s="1"/>
  <c r="G5" i="5"/>
  <c r="E10" i="5"/>
  <c r="E9" i="5"/>
  <c r="F6" i="5"/>
  <c r="F5" i="5"/>
  <c r="G6" i="5"/>
  <c r="F10" i="2"/>
  <c r="F9" i="2"/>
  <c r="E11" i="2"/>
  <c r="F11" i="2" s="1"/>
  <c r="G14" i="3"/>
  <c r="E14" i="3"/>
  <c r="D14" i="3"/>
  <c r="G6" i="3"/>
  <c r="E6" i="3"/>
  <c r="D6" i="3"/>
  <c r="J10" i="3"/>
  <c r="H10" i="3"/>
  <c r="L10" i="3" s="1"/>
  <c r="F10" i="3"/>
  <c r="K10" i="3" s="1"/>
  <c r="J9" i="3"/>
  <c r="F9" i="3"/>
  <c r="J8" i="3"/>
  <c r="H8" i="3"/>
  <c r="L8" i="3" s="1"/>
  <c r="F8" i="3"/>
  <c r="K8" i="3" s="1"/>
  <c r="J5" i="3"/>
  <c r="H5" i="3"/>
  <c r="L5" i="3" s="1"/>
  <c r="F5" i="3"/>
  <c r="K5" i="3" s="1"/>
  <c r="J3" i="3"/>
  <c r="H3" i="3"/>
  <c r="F3" i="3"/>
  <c r="K3" i="3" s="1"/>
  <c r="E16" i="3" l="1"/>
  <c r="G16" i="3"/>
  <c r="D16" i="3"/>
  <c r="F6" i="3"/>
  <c r="H14" i="3"/>
  <c r="H6" i="3"/>
  <c r="L6" i="3" s="1"/>
  <c r="J14" i="3"/>
  <c r="F14" i="3"/>
  <c r="K14" i="3" s="1"/>
  <c r="J6" i="3"/>
  <c r="K9" i="3"/>
  <c r="L3" i="3"/>
  <c r="J16" i="3" l="1"/>
  <c r="H16" i="3"/>
  <c r="L16" i="3" s="1"/>
  <c r="K6" i="3"/>
  <c r="F16" i="3"/>
  <c r="K16" i="3" s="1"/>
  <c r="L14" i="3"/>
</calcChain>
</file>

<file path=xl/sharedStrings.xml><?xml version="1.0" encoding="utf-8"?>
<sst xmlns="http://schemas.openxmlformats.org/spreadsheetml/2006/main" count="39" uniqueCount="35">
  <si>
    <t>no dose in pregnancy</t>
  </si>
  <si>
    <t>One or more dose in pregnancy</t>
  </si>
  <si>
    <t>All women</t>
  </si>
  <si>
    <t>Total pregnant</t>
  </si>
  <si>
    <t>never vaxxed (A)</t>
  </si>
  <si>
    <t>vaxxed pre only (B)</t>
  </si>
  <si>
    <t>vaxxed pre and/or early only (C)</t>
  </si>
  <si>
    <t>vaxxed pre or early &amp; late (D)</t>
  </si>
  <si>
    <t>vaxxed late only (E)</t>
  </si>
  <si>
    <t>One or more dose in pregnancy (C+D+E)</t>
  </si>
  <si>
    <t>All women (A+B+C+D+E)</t>
  </si>
  <si>
    <t>Completion rate</t>
  </si>
  <si>
    <t>Runners who complete race</t>
  </si>
  <si>
    <t>Drink</t>
  </si>
  <si>
    <t xml:space="preserve">No drink </t>
  </si>
  <si>
    <t>Runners who start race</t>
  </si>
  <si>
    <t>Runners who complete race (Y)</t>
  </si>
  <si>
    <t>Completion rate of those given drink option (Y/X)</t>
  </si>
  <si>
    <t>Total foetal deaths</t>
  </si>
  <si>
    <t>Total foetal death rate</t>
  </si>
  <si>
    <t>Never vaxxed (A)</t>
  </si>
  <si>
    <t>Vaxxed pre only (B)</t>
  </si>
  <si>
    <t>No dose in pregnancy (A+B)</t>
  </si>
  <si>
    <t>Vaxxed pre and/or early only (C)</t>
  </si>
  <si>
    <t>Vaxxed pre and/or early &amp; late (D)</t>
  </si>
  <si>
    <t>Vaxxed late only (E)</t>
  </si>
  <si>
    <t>Total Pregnant</t>
  </si>
  <si>
    <t>Foetal Deaths Weeks 0-20</t>
  </si>
  <si>
    <t>Number Surviving Week 20</t>
  </si>
  <si>
    <t>Foetal Deaths Weeks 21-40</t>
  </si>
  <si>
    <t>Total Foetal Deaths</t>
  </si>
  <si>
    <t>Early Foetal Death Rate</t>
  </si>
  <si>
    <t>Late    Foetal Death Rate</t>
  </si>
  <si>
    <t>Total Foetal Death Rate</t>
  </si>
  <si>
    <t>Runners who complete first 20 km 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</si>
</sst>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/>
    <xf numFmtId="0" fontId="2" fillId="0" borderId="0" xfId="0" applyFont="1" applyAlignment="1">
      <alignment vertical="top" wrapText="1"/>
    </xf>
    <xf numFmtId="0" fontId="3" fillId="4" borderId="0" xfId="0" applyFont="1" applyFill="1"/>
    <xf numFmtId="0" fontId="0" fillId="4" borderId="0" xfId="0" applyFill="1"/>
    <xf numFmtId="0" fontId="2" fillId="4" borderId="0" xfId="0" applyFont="1" applyFill="1"/>
    <xf numFmtId="0" fontId="1" fillId="0" borderId="1" xfId="0" applyFont="1" applyBorder="1" applyAlignment="1">
      <alignment vertical="top" wrapText="1"/>
    </xf>
    <xf numFmtId="0" fontId="1" fillId="0" borderId="0" xfId="0" applyFont="1"/>
    <xf numFmtId="9" fontId="0" fillId="2" borderId="0" xfId="0" applyNumberFormat="1" applyFill="1"/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9" fontId="1" fillId="2" borderId="0" xfId="0" applyNumberFormat="1" applyFont="1" applyFill="1" applyAlignment="1">
      <alignment vertical="top"/>
    </xf>
    <xf numFmtId="9" fontId="2" fillId="0" borderId="0" xfId="0" applyNumberFormat="1" applyFont="1" applyAlignment="1">
      <alignment vertical="top"/>
    </xf>
    <xf numFmtId="0" fontId="0" fillId="7" borderId="0" xfId="0" applyFill="1"/>
    <xf numFmtId="0" fontId="0" fillId="7" borderId="0" xfId="0" applyFill="1" applyAlignment="1">
      <alignment vertical="top"/>
    </xf>
    <xf numFmtId="0" fontId="3" fillId="7" borderId="0" xfId="0" applyFont="1" applyFill="1"/>
    <xf numFmtId="0" fontId="2" fillId="7" borderId="0" xfId="0" applyFont="1" applyFill="1"/>
    <xf numFmtId="0" fontId="0" fillId="7" borderId="1" xfId="0" applyFill="1" applyBorder="1" applyAlignment="1">
      <alignment vertical="top"/>
    </xf>
    <xf numFmtId="0" fontId="0" fillId="7" borderId="1" xfId="0" applyFill="1" applyBorder="1"/>
    <xf numFmtId="0" fontId="5" fillId="7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 wrapText="1"/>
    </xf>
    <xf numFmtId="0" fontId="5" fillId="7" borderId="0" xfId="0" applyFont="1" applyFill="1" applyAlignment="1">
      <alignment vertical="top" wrapText="1"/>
    </xf>
    <xf numFmtId="0" fontId="4" fillId="7" borderId="0" xfId="0" applyFont="1" applyFill="1" applyAlignment="1">
      <alignment vertical="top"/>
    </xf>
    <xf numFmtId="0" fontId="5" fillId="0" borderId="0" xfId="0" applyFont="1" applyAlignment="1">
      <alignment vertical="top" wrapText="1"/>
    </xf>
    <xf numFmtId="0" fontId="7" fillId="7" borderId="0" xfId="0" applyFont="1" applyFill="1" applyAlignment="1">
      <alignment horizontal="center" vertical="top"/>
    </xf>
    <xf numFmtId="0" fontId="8" fillId="7" borderId="0" xfId="0" applyFont="1" applyFill="1" applyAlignment="1">
      <alignment horizontal="center" vertical="top"/>
    </xf>
    <xf numFmtId="0" fontId="7" fillId="8" borderId="0" xfId="0" applyFont="1" applyFill="1" applyAlignment="1">
      <alignment horizontal="center" vertical="top"/>
    </xf>
    <xf numFmtId="9" fontId="7" fillId="2" borderId="0" xfId="0" applyNumberFormat="1" applyFont="1" applyFill="1" applyAlignment="1">
      <alignment horizontal="center" vertical="top"/>
    </xf>
    <xf numFmtId="9" fontId="7" fillId="7" borderId="0" xfId="0" applyNumberFormat="1" applyFont="1" applyFill="1" applyAlignment="1">
      <alignment horizontal="center" vertical="top"/>
    </xf>
    <xf numFmtId="0" fontId="7" fillId="6" borderId="0" xfId="0" applyFont="1" applyFill="1" applyAlignment="1">
      <alignment horizontal="center" vertical="top"/>
    </xf>
    <xf numFmtId="0" fontId="8" fillId="7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9" fontId="7" fillId="0" borderId="0" xfId="0" applyNumberFormat="1" applyFont="1" applyAlignment="1">
      <alignment horizontal="center" vertical="top"/>
    </xf>
    <xf numFmtId="0" fontId="8" fillId="5" borderId="0" xfId="0" applyFont="1" applyFill="1" applyAlignment="1">
      <alignment horizontal="center" vertical="top"/>
    </xf>
    <xf numFmtId="0" fontId="7" fillId="5" borderId="0" xfId="0" applyFont="1" applyFill="1" applyAlignment="1">
      <alignment horizontal="center" vertical="top"/>
    </xf>
    <xf numFmtId="9" fontId="7" fillId="4" borderId="0" xfId="0" applyNumberFormat="1" applyFont="1" applyFill="1" applyAlignment="1">
      <alignment horizontal="center" vertical="top"/>
    </xf>
    <xf numFmtId="9" fontId="8" fillId="5" borderId="0" xfId="0" applyNumberFormat="1" applyFont="1" applyFill="1" applyAlignment="1">
      <alignment horizontal="center" vertical="top"/>
    </xf>
    <xf numFmtId="0" fontId="7" fillId="4" borderId="0" xfId="0" applyFont="1" applyFill="1" applyAlignment="1">
      <alignment horizontal="center" vertical="top"/>
    </xf>
    <xf numFmtId="0" fontId="8" fillId="4" borderId="0" xfId="0" applyFont="1" applyFill="1" applyAlignment="1">
      <alignment horizontal="center" vertical="top"/>
    </xf>
    <xf numFmtId="0" fontId="8" fillId="8" borderId="0" xfId="0" applyFont="1" applyFill="1" applyAlignment="1">
      <alignment horizontal="center" vertical="top"/>
    </xf>
    <xf numFmtId="9" fontId="8" fillId="4" borderId="0" xfId="0" applyNumberFormat="1" applyFont="1" applyFill="1" applyAlignment="1">
      <alignment horizontal="center" vertical="top"/>
    </xf>
    <xf numFmtId="0" fontId="6" fillId="4" borderId="0" xfId="0" applyFont="1" applyFill="1" applyAlignment="1">
      <alignment vertical="top" wrapText="1"/>
    </xf>
    <xf numFmtId="0" fontId="0" fillId="0" borderId="0" xfId="0" applyBorder="1"/>
    <xf numFmtId="0" fontId="1" fillId="0" borderId="0" xfId="0" applyFont="1" applyBorder="1"/>
    <xf numFmtId="0" fontId="0" fillId="3" borderId="0" xfId="0" applyFill="1" applyBorder="1"/>
    <xf numFmtId="9" fontId="0" fillId="0" borderId="0" xfId="0" applyNumberFormat="1" applyBorder="1"/>
    <xf numFmtId="9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Early foetal death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F6-40F2-B216-0632CCD391F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F6-40F2-B216-0632CCD391F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77-4CB9-A039-318043BB5744}"/>
              </c:ext>
            </c:extLst>
          </c:dPt>
          <c:cat>
            <c:strRef>
              <c:f>graphs2!$E$4:$E$7</c:f>
              <c:strCache>
                <c:ptCount val="4"/>
                <c:pt idx="0">
                  <c:v>never vaxxed (A)</c:v>
                </c:pt>
                <c:pt idx="2">
                  <c:v>vaxxed pre only (B)</c:v>
                </c:pt>
                <c:pt idx="3">
                  <c:v>vaxxed pre and/or early only (C)</c:v>
                </c:pt>
              </c:strCache>
            </c:strRef>
          </c:cat>
          <c:val>
            <c:numRef>
              <c:f>graphs2!$F$4:$F$7</c:f>
              <c:numCache>
                <c:formatCode>0.0%</c:formatCode>
                <c:ptCount val="4"/>
                <c:pt idx="0">
                  <c:v>0.2</c:v>
                </c:pt>
                <c:pt idx="2">
                  <c:v>0.24</c:v>
                </c:pt>
                <c:pt idx="3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6-40F2-B216-0632CCD39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896096"/>
        <c:axId val="889894432"/>
      </c:barChart>
      <c:catAx>
        <c:axId val="88989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894432"/>
        <c:crosses val="autoZero"/>
        <c:auto val="1"/>
        <c:lblAlgn val="ctr"/>
        <c:lblOffset val="100"/>
        <c:tickLblSkip val="1"/>
        <c:noMultiLvlLbl val="0"/>
      </c:catAx>
      <c:valAx>
        <c:axId val="889894432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89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Late foetal death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9B1-48B8-8C4E-04A4096D3F8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B1-48B8-8C4E-04A4096D3F8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B1-48B8-8C4E-04A4096D3F8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9B1-48B8-8C4E-04A4096D3F8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B1-48B8-8C4E-04A4096D3F81}"/>
              </c:ext>
            </c:extLst>
          </c:dPt>
          <c:cat>
            <c:strRef>
              <c:f>graphs2!$E$4:$E$9</c:f>
              <c:strCache>
                <c:ptCount val="6"/>
                <c:pt idx="0">
                  <c:v>never vaxxed (A)</c:v>
                </c:pt>
                <c:pt idx="2">
                  <c:v>vaxxed pre only (B)</c:v>
                </c:pt>
                <c:pt idx="3">
                  <c:v>vaxxed pre and/or early only (C)</c:v>
                </c:pt>
                <c:pt idx="4">
                  <c:v>vaxxed pre or early &amp; late (D)</c:v>
                </c:pt>
                <c:pt idx="5">
                  <c:v>vaxxed late only (E)</c:v>
                </c:pt>
              </c:strCache>
            </c:strRef>
          </c:cat>
          <c:val>
            <c:numRef>
              <c:f>graphs2!$G$4:$G$9</c:f>
              <c:numCache>
                <c:formatCode>0.0%</c:formatCode>
                <c:ptCount val="6"/>
                <c:pt idx="0">
                  <c:v>0.05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1-48B8-8C4E-04A4096D3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797440"/>
        <c:axId val="529797856"/>
      </c:barChart>
      <c:catAx>
        <c:axId val="5297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797856"/>
        <c:crosses val="autoZero"/>
        <c:auto val="1"/>
        <c:lblAlgn val="ctr"/>
        <c:lblOffset val="100"/>
        <c:noMultiLvlLbl val="0"/>
      </c:catAx>
      <c:valAx>
        <c:axId val="529797856"/>
        <c:scaling>
          <c:orientation val="minMax"/>
          <c:max val="0.1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79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miscarriage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815-454E-8E1B-D1CEE16413D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15-454E-8E1B-D1CEE16413DE}"/>
              </c:ext>
            </c:extLst>
          </c:dPt>
          <c:cat>
            <c:strRef>
              <c:f>graphs1!$C$9:$C$11</c:f>
              <c:strCache>
                <c:ptCount val="3"/>
                <c:pt idx="0">
                  <c:v>no dose in pregnancy</c:v>
                </c:pt>
                <c:pt idx="1">
                  <c:v>One or more dose in pregnancy</c:v>
                </c:pt>
                <c:pt idx="2">
                  <c:v>All women</c:v>
                </c:pt>
              </c:strCache>
            </c:strRef>
          </c:cat>
          <c:val>
            <c:numRef>
              <c:f>graphs1!$F$9:$F$10</c:f>
              <c:numCache>
                <c:formatCode>0%</c:formatCode>
                <c:ptCount val="2"/>
                <c:pt idx="0">
                  <c:v>0.26</c:v>
                </c:pt>
                <c:pt idx="1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5-454E-8E1B-D1CEE164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996368"/>
        <c:axId val="339997616"/>
      </c:barChart>
      <c:catAx>
        <c:axId val="33999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997616"/>
        <c:crosses val="autoZero"/>
        <c:auto val="1"/>
        <c:lblAlgn val="ctr"/>
        <c:lblOffset val="100"/>
        <c:noMultiLvlLbl val="0"/>
      </c:catAx>
      <c:valAx>
        <c:axId val="33999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99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foetal death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00-421B-B3E8-0EC76B964F4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B00-421B-B3E8-0EC76B964F4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00-421B-B3E8-0EC76B964F45}"/>
              </c:ext>
            </c:extLst>
          </c:dPt>
          <c:cat>
            <c:strRef>
              <c:f>graphs1!$C$9:$C$11</c:f>
              <c:strCache>
                <c:ptCount val="3"/>
                <c:pt idx="0">
                  <c:v>no dose in pregnancy</c:v>
                </c:pt>
                <c:pt idx="1">
                  <c:v>One or more dose in pregnancy</c:v>
                </c:pt>
                <c:pt idx="2">
                  <c:v>All women</c:v>
                </c:pt>
              </c:strCache>
            </c:strRef>
          </c:cat>
          <c:val>
            <c:numRef>
              <c:f>graphs1!$F$9:$F$11</c:f>
              <c:numCache>
                <c:formatCode>0%</c:formatCode>
                <c:ptCount val="3"/>
                <c:pt idx="0">
                  <c:v>0.26</c:v>
                </c:pt>
                <c:pt idx="1">
                  <c:v>0.18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0-421B-B3E8-0EC76B964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0154592"/>
        <c:axId val="980150016"/>
      </c:barChart>
      <c:catAx>
        <c:axId val="9801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50016"/>
        <c:crosses val="autoZero"/>
        <c:auto val="1"/>
        <c:lblAlgn val="ctr"/>
        <c:lblOffset val="100"/>
        <c:noMultiLvlLbl val="0"/>
      </c:catAx>
      <c:valAx>
        <c:axId val="98015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15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873125</xdr:colOff>
      <xdr:row>10</xdr:row>
      <xdr:rowOff>38100</xdr:rowOff>
    </xdr:from>
    <xdr:to>
      <xdr:col>7</xdr:col>
      <xdr:colOff>609600</xdr:colOff>
      <xdr:row>12</xdr:row>
      <xdr:rowOff>260350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BCF61F2E-98EB-4227-A112-56879A97EC96}"/>
            </a:ext>
          </a:extLst>
        </xdr:cNvPr>
        <xdr:cNvSpPr/>
      </xdr:nvSpPr>
      <xdr:spPr>
        <a:xfrm>
          <a:off x="4276725" y="3822700"/>
          <a:ext cx="3895725" cy="755650"/>
        </a:xfrm>
        <a:prstGeom prst="wedgeEllipseCallout">
          <a:avLst>
            <a:gd name="adj1" fmla="val -28373"/>
            <a:gd name="adj2" fmla="val -981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/>
            <a:t>These must be 0 as women vaxxed late must have avoided early miscarriage</a:t>
          </a:r>
        </a:p>
      </xdr:txBody>
    </xdr:sp>
    <xdr:clientData/>
  </xdr:twoCellAnchor>
  <xdr:twoCellAnchor>
    <xdr:from>
      <xdr:col>4</xdr:col>
      <xdr:colOff>285750</xdr:colOff>
      <xdr:row>7</xdr:row>
      <xdr:rowOff>422275</xdr:rowOff>
    </xdr:from>
    <xdr:to>
      <xdr:col>4</xdr:col>
      <xdr:colOff>695325</xdr:colOff>
      <xdr:row>9</xdr:row>
      <xdr:rowOff>288925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854D797-B244-A92E-1A77-8FB5AFD2B2D6}"/>
            </a:ext>
          </a:extLst>
        </xdr:cNvPr>
        <xdr:cNvSpPr/>
      </xdr:nvSpPr>
      <xdr:spPr>
        <a:xfrm>
          <a:off x="3667125" y="2403475"/>
          <a:ext cx="409575" cy="1066800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10</xdr:row>
      <xdr:rowOff>149225</xdr:rowOff>
    </xdr:from>
    <xdr:to>
      <xdr:col>9</xdr:col>
      <xdr:colOff>95250</xdr:colOff>
      <xdr:row>22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2421A5-D7AB-E80E-68E5-8630B0917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549275</xdr:colOff>
      <xdr:row>5</xdr:row>
      <xdr:rowOff>41275</xdr:rowOff>
    </xdr:from>
    <xdr:to>
      <xdr:col>18</xdr:col>
      <xdr:colOff>244475</xdr:colOff>
      <xdr:row>8</xdr:row>
      <xdr:rowOff>390525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C8E916-5286-503C-627F-070F4027DD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301625</xdr:colOff>
      <xdr:row>16</xdr:row>
      <xdr:rowOff>3175</xdr:rowOff>
    </xdr:from>
    <xdr:to>
      <xdr:col>12</xdr:col>
      <xdr:colOff>596900</xdr:colOff>
      <xdr:row>30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F6910A-7690-DE6B-1176-84803C4DB4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4</xdr:row>
      <xdr:rowOff>41275</xdr:rowOff>
    </xdr:from>
    <xdr:to>
      <xdr:col>14</xdr:col>
      <xdr:colOff>146050</xdr:colOff>
      <xdr:row>9</xdr:row>
      <xdr:rowOff>596900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B3F5E7-C328-BA74-8E22-C84BF286DF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A5680-5836-47E7-87D3-2F547102A172}">
  <dimension ref="A1:U26"/>
  <sheetViews>
    <sheetView tabSelected="1" workbookViewId="0">
      <selection activeCell="F23" sqref="F23"/>
    </sheetView>
  </sheetViews>
  <sheetFormatPr defaultRowHeight="14.5" x14ac:dyDescent="0.35"/>
  <cols>
    <col min="1" max="1" width="11.453125" customWidth="1"/>
    <col min="2" max="2" width="33.81640625" style="4" customWidth="1"/>
    <col min="3" max="3" width="3.453125" customWidth="1"/>
    <col min="4" max="6" width="14.453125" customWidth="1"/>
    <col min="7" max="7" width="16.1796875" customWidth="1"/>
    <col min="8" max="8" width="13.81640625" customWidth="1"/>
    <col min="9" max="9" width="3.1796875" customWidth="1"/>
    <col min="10" max="10" width="13.54296875" customWidth="1"/>
    <col min="11" max="11" width="13.26953125" customWidth="1"/>
    <col min="12" max="12" width="12.81640625" customWidth="1"/>
  </cols>
  <sheetData>
    <row r="1" spans="1:21" x14ac:dyDescent="0.35">
      <c r="A1" s="17"/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79.5" customHeight="1" x14ac:dyDescent="0.45">
      <c r="A2" s="17"/>
      <c r="B2" s="21"/>
      <c r="C2" s="22"/>
      <c r="D2" s="24" t="s">
        <v>26</v>
      </c>
      <c r="E2" s="24" t="s">
        <v>27</v>
      </c>
      <c r="F2" s="24" t="s">
        <v>28</v>
      </c>
      <c r="G2" s="24" t="s">
        <v>29</v>
      </c>
      <c r="H2" s="24" t="s">
        <v>30</v>
      </c>
      <c r="I2" s="23"/>
      <c r="J2" s="24" t="s">
        <v>31</v>
      </c>
      <c r="K2" s="24" t="s">
        <v>32</v>
      </c>
      <c r="L2" s="24" t="s">
        <v>33</v>
      </c>
      <c r="M2" s="17"/>
      <c r="N2" s="17"/>
      <c r="O2" s="17"/>
      <c r="P2" s="17"/>
      <c r="Q2" s="17"/>
      <c r="R2" s="17"/>
      <c r="S2" s="17"/>
      <c r="T2" s="17"/>
      <c r="U2" s="17"/>
    </row>
    <row r="3" spans="1:21" ht="21" x14ac:dyDescent="0.35">
      <c r="A3" s="17"/>
      <c r="B3" s="25" t="s">
        <v>20</v>
      </c>
      <c r="C3" s="17"/>
      <c r="D3" s="28">
        <v>75</v>
      </c>
      <c r="E3" s="28">
        <v>15</v>
      </c>
      <c r="F3" s="28">
        <f>D3-E3</f>
        <v>60</v>
      </c>
      <c r="G3" s="28">
        <v>3</v>
      </c>
      <c r="H3" s="28">
        <f>E3+G3</f>
        <v>18</v>
      </c>
      <c r="I3" s="30"/>
      <c r="J3" s="31">
        <f>E3/D3</f>
        <v>0.2</v>
      </c>
      <c r="K3" s="31">
        <f>G3/F3</f>
        <v>0.05</v>
      </c>
      <c r="L3" s="32">
        <f>H3/D3</f>
        <v>0.24</v>
      </c>
      <c r="M3" s="17"/>
      <c r="N3" s="17"/>
      <c r="O3" s="17"/>
      <c r="P3" s="17"/>
      <c r="Q3" s="17"/>
      <c r="R3" s="17"/>
      <c r="S3" s="17"/>
      <c r="T3" s="17"/>
      <c r="U3" s="17"/>
    </row>
    <row r="4" spans="1:21" ht="7" customHeight="1" x14ac:dyDescent="0.35">
      <c r="A4" s="17"/>
      <c r="B4" s="25"/>
      <c r="C4" s="17"/>
      <c r="D4" s="28"/>
      <c r="E4" s="28"/>
      <c r="F4" s="28"/>
      <c r="G4" s="28"/>
      <c r="H4" s="28"/>
      <c r="I4" s="30"/>
      <c r="J4" s="31"/>
      <c r="K4" s="31"/>
      <c r="L4" s="32"/>
      <c r="M4" s="17"/>
      <c r="N4" s="17"/>
      <c r="O4" s="17"/>
      <c r="P4" s="17"/>
      <c r="Q4" s="17"/>
      <c r="R4" s="17"/>
      <c r="S4" s="17"/>
      <c r="T4" s="17"/>
      <c r="U4" s="17"/>
    </row>
    <row r="5" spans="1:21" ht="27" customHeight="1" x14ac:dyDescent="0.35">
      <c r="A5" s="17"/>
      <c r="B5" s="25" t="s">
        <v>21</v>
      </c>
      <c r="C5" s="17"/>
      <c r="D5" s="28">
        <v>25</v>
      </c>
      <c r="E5" s="28">
        <v>6</v>
      </c>
      <c r="F5" s="28">
        <f t="shared" ref="F5" si="0">D5-E5</f>
        <v>19</v>
      </c>
      <c r="G5" s="28">
        <v>2</v>
      </c>
      <c r="H5" s="28">
        <f>E5+G5</f>
        <v>8</v>
      </c>
      <c r="I5" s="30"/>
      <c r="J5" s="31">
        <f>E5/D5</f>
        <v>0.24</v>
      </c>
      <c r="K5" s="31">
        <f>G5/F5</f>
        <v>0.10526315789473684</v>
      </c>
      <c r="L5" s="32">
        <f>H5/D5</f>
        <v>0.32</v>
      </c>
      <c r="M5" s="17"/>
      <c r="N5" s="17"/>
      <c r="O5" s="17"/>
      <c r="P5" s="17"/>
      <c r="Q5" s="17"/>
      <c r="R5" s="17"/>
      <c r="S5" s="17"/>
      <c r="T5" s="17"/>
      <c r="U5" s="17"/>
    </row>
    <row r="6" spans="1:21" s="8" customFormat="1" ht="28" customHeight="1" x14ac:dyDescent="0.35">
      <c r="A6" s="17"/>
      <c r="B6" s="46" t="s">
        <v>22</v>
      </c>
      <c r="C6" s="46"/>
      <c r="D6" s="38">
        <f>D3+D5</f>
        <v>100</v>
      </c>
      <c r="E6" s="42">
        <f>E3+E5</f>
        <v>21</v>
      </c>
      <c r="F6" s="42">
        <f>D6-E6</f>
        <v>79</v>
      </c>
      <c r="G6" s="42">
        <f>G3+G5</f>
        <v>5</v>
      </c>
      <c r="H6" s="38">
        <f>E6+G6</f>
        <v>26</v>
      </c>
      <c r="I6" s="30"/>
      <c r="J6" s="40">
        <f>E6/D6</f>
        <v>0.21</v>
      </c>
      <c r="K6" s="40">
        <f>G6/F6</f>
        <v>6.3291139240506333E-2</v>
      </c>
      <c r="L6" s="41">
        <f>H6/D6</f>
        <v>0.26</v>
      </c>
      <c r="M6" s="17"/>
      <c r="N6" s="17"/>
      <c r="O6" s="17"/>
      <c r="P6" s="17"/>
      <c r="Q6" s="17"/>
      <c r="R6" s="17"/>
      <c r="S6" s="17"/>
      <c r="T6" s="17"/>
      <c r="U6" s="17"/>
    </row>
    <row r="7" spans="1:21" ht="21" x14ac:dyDescent="0.35">
      <c r="A7" s="17"/>
      <c r="B7" s="26"/>
      <c r="C7" s="17"/>
      <c r="D7" s="28"/>
      <c r="E7" s="28"/>
      <c r="F7" s="28"/>
      <c r="G7" s="28"/>
      <c r="H7" s="29"/>
      <c r="I7" s="30"/>
      <c r="J7" s="32"/>
      <c r="K7" s="32"/>
      <c r="L7" s="32"/>
      <c r="M7" s="17"/>
      <c r="N7" s="17"/>
      <c r="O7" s="17"/>
      <c r="P7" s="17"/>
      <c r="Q7" s="17"/>
      <c r="R7" s="17"/>
      <c r="S7" s="17"/>
      <c r="T7" s="17"/>
      <c r="U7" s="17"/>
    </row>
    <row r="8" spans="1:21" ht="37" x14ac:dyDescent="0.35">
      <c r="A8" s="17"/>
      <c r="B8" s="25" t="s">
        <v>23</v>
      </c>
      <c r="C8" s="17"/>
      <c r="D8" s="28">
        <v>35</v>
      </c>
      <c r="E8" s="28">
        <v>9</v>
      </c>
      <c r="F8" s="28">
        <f>D8-E8</f>
        <v>26</v>
      </c>
      <c r="G8" s="28">
        <v>3</v>
      </c>
      <c r="H8" s="28">
        <f t="shared" ref="H8:H10" si="1">E8+G8</f>
        <v>12</v>
      </c>
      <c r="I8" s="30"/>
      <c r="J8" s="31">
        <f t="shared" ref="J8:J10" si="2">E8/D8</f>
        <v>0.25714285714285712</v>
      </c>
      <c r="K8" s="31">
        <f t="shared" ref="K8:K10" si="3">G8/F8</f>
        <v>0.11538461538461539</v>
      </c>
      <c r="L8" s="32">
        <f t="shared" ref="L8:L10" si="4">H8/D8</f>
        <v>0.34285714285714286</v>
      </c>
      <c r="M8" s="17"/>
      <c r="N8" s="17"/>
      <c r="O8" s="17"/>
      <c r="P8" s="17"/>
      <c r="Q8" s="17"/>
      <c r="R8" s="17"/>
      <c r="S8" s="17"/>
      <c r="T8" s="17"/>
      <c r="U8" s="17"/>
    </row>
    <row r="9" spans="1:21" ht="37" x14ac:dyDescent="0.35">
      <c r="A9" s="17"/>
      <c r="B9" s="25" t="s">
        <v>24</v>
      </c>
      <c r="C9" s="17"/>
      <c r="D9" s="28">
        <v>35</v>
      </c>
      <c r="E9" s="28">
        <v>0</v>
      </c>
      <c r="F9" s="28">
        <f>D9-E9</f>
        <v>35</v>
      </c>
      <c r="G9" s="28">
        <v>4</v>
      </c>
      <c r="H9" s="28">
        <f t="shared" si="1"/>
        <v>4</v>
      </c>
      <c r="I9" s="30"/>
      <c r="J9" s="32">
        <f t="shared" si="2"/>
        <v>0</v>
      </c>
      <c r="K9" s="31">
        <f t="shared" si="3"/>
        <v>0.11428571428571428</v>
      </c>
      <c r="L9" s="32">
        <f t="shared" si="4"/>
        <v>0.11428571428571428</v>
      </c>
      <c r="M9" s="17"/>
      <c r="N9" s="17"/>
      <c r="O9" s="17"/>
      <c r="P9" s="17"/>
      <c r="Q9" s="17"/>
      <c r="R9" s="17"/>
      <c r="S9" s="17"/>
      <c r="T9" s="17"/>
      <c r="U9" s="17"/>
    </row>
    <row r="10" spans="1:21" ht="26.15" customHeight="1" x14ac:dyDescent="0.35">
      <c r="A10" s="17"/>
      <c r="B10" s="25" t="s">
        <v>25</v>
      </c>
      <c r="C10" s="17"/>
      <c r="D10" s="28">
        <v>30</v>
      </c>
      <c r="E10" s="28">
        <v>0</v>
      </c>
      <c r="F10" s="28">
        <f>D10-E10</f>
        <v>30</v>
      </c>
      <c r="G10" s="28">
        <v>2</v>
      </c>
      <c r="H10" s="28">
        <f t="shared" si="1"/>
        <v>2</v>
      </c>
      <c r="I10" s="30"/>
      <c r="J10" s="32">
        <f t="shared" si="2"/>
        <v>0</v>
      </c>
      <c r="K10" s="31">
        <f t="shared" si="3"/>
        <v>6.6666666666666666E-2</v>
      </c>
      <c r="L10" s="32">
        <f t="shared" si="4"/>
        <v>6.6666666666666666E-2</v>
      </c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21" x14ac:dyDescent="0.35">
      <c r="A11" s="17"/>
      <c r="B11" s="25"/>
      <c r="C11" s="17"/>
      <c r="D11" s="28"/>
      <c r="E11" s="34"/>
      <c r="F11" s="28"/>
      <c r="G11" s="29"/>
      <c r="H11" s="29"/>
      <c r="I11" s="30"/>
      <c r="J11" s="32"/>
      <c r="K11" s="32"/>
      <c r="L11" s="32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1" x14ac:dyDescent="0.35">
      <c r="A12" s="17"/>
      <c r="B12" s="25"/>
      <c r="C12" s="17"/>
      <c r="D12" s="28"/>
      <c r="E12" s="34"/>
      <c r="F12" s="28"/>
      <c r="G12" s="33"/>
      <c r="H12" s="29"/>
      <c r="I12" s="30"/>
      <c r="J12" s="32"/>
      <c r="K12" s="32"/>
      <c r="L12" s="32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21" x14ac:dyDescent="0.35">
      <c r="A13" s="17"/>
      <c r="B13" s="26"/>
      <c r="C13" s="17"/>
      <c r="D13" s="28"/>
      <c r="E13" s="34"/>
      <c r="F13" s="28"/>
      <c r="G13" s="29"/>
      <c r="H13" s="29"/>
      <c r="I13" s="30"/>
      <c r="J13" s="32"/>
      <c r="K13" s="32"/>
      <c r="L13" s="32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7" customFormat="1" ht="37" x14ac:dyDescent="0.35">
      <c r="A14" s="19"/>
      <c r="B14" s="46" t="s">
        <v>9</v>
      </c>
      <c r="C14" s="46"/>
      <c r="D14" s="38">
        <f>SUM(D8:D10)</f>
        <v>100</v>
      </c>
      <c r="E14" s="42">
        <f>SUM(E8:E10)</f>
        <v>9</v>
      </c>
      <c r="F14" s="42">
        <f>SUM(F8:F10)</f>
        <v>91</v>
      </c>
      <c r="G14" s="42">
        <f>SUM(G8:G10)</f>
        <v>9</v>
      </c>
      <c r="H14" s="38">
        <f>E14+G14</f>
        <v>18</v>
      </c>
      <c r="I14" s="30"/>
      <c r="J14" s="40">
        <f>E14/D14</f>
        <v>0.09</v>
      </c>
      <c r="K14" s="40">
        <f>G14/F14</f>
        <v>9.8901098901098897E-2</v>
      </c>
      <c r="L14" s="41">
        <f>H14/D14</f>
        <v>0.18</v>
      </c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21" x14ac:dyDescent="0.35">
      <c r="A15" s="17"/>
      <c r="B15" s="27"/>
      <c r="D15" s="35"/>
      <c r="E15" s="35"/>
      <c r="F15" s="35"/>
      <c r="G15" s="29"/>
      <c r="H15" s="36"/>
      <c r="I15" s="30"/>
      <c r="J15" s="37"/>
      <c r="K15" s="37"/>
      <c r="L15" s="3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9" customFormat="1" ht="21" x14ac:dyDescent="0.35">
      <c r="A16" s="20"/>
      <c r="B16" s="46" t="s">
        <v>10</v>
      </c>
      <c r="C16" s="46"/>
      <c r="D16" s="38">
        <f>D6+D14</f>
        <v>200</v>
      </c>
      <c r="E16" s="39">
        <f t="shared" ref="E16:H16" si="5">E6+E14</f>
        <v>30</v>
      </c>
      <c r="F16" s="43">
        <f t="shared" si="5"/>
        <v>170</v>
      </c>
      <c r="G16" s="43">
        <f t="shared" si="5"/>
        <v>14</v>
      </c>
      <c r="H16" s="38">
        <f t="shared" si="5"/>
        <v>44</v>
      </c>
      <c r="I16" s="44"/>
      <c r="J16" s="45">
        <f>E16/D16</f>
        <v>0.15</v>
      </c>
      <c r="K16" s="45">
        <f>G16/F16</f>
        <v>8.2352941176470587E-2</v>
      </c>
      <c r="L16" s="41">
        <f>H16/D16</f>
        <v>0.22</v>
      </c>
      <c r="M16" s="20"/>
      <c r="N16" s="20"/>
      <c r="O16" s="20"/>
      <c r="P16" s="20"/>
      <c r="Q16" s="20"/>
      <c r="R16" s="20"/>
      <c r="S16" s="20"/>
      <c r="T16" s="20"/>
      <c r="U16" s="20"/>
    </row>
    <row r="17" spans="1:21" x14ac:dyDescent="0.35">
      <c r="A17" s="17"/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35">
      <c r="A18" s="17"/>
      <c r="B18" s="1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35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35">
      <c r="A20" s="17"/>
      <c r="B20" s="1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35">
      <c r="A21" s="17"/>
      <c r="B21" s="1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35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35">
      <c r="A23" s="17"/>
      <c r="B23" s="18"/>
      <c r="C23" s="17"/>
      <c r="D23" s="19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35">
      <c r="A24" s="17"/>
      <c r="B24" s="1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35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35">
      <c r="A26" s="17"/>
      <c r="B26" s="1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</sheetData>
  <pageMargins left="0.7" right="0.7" top="0.75" bottom="0.75" header="0.3" footer="0.3"/>
  <ignoredErrors>
    <ignoredError sqref="F6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8C572-C6C0-40C9-A884-4765B8990DFF}">
  <dimension ref="B4:L10"/>
  <sheetViews>
    <sheetView workbookViewId="0">
      <selection activeCell="D18" sqref="D18"/>
    </sheetView>
  </sheetViews>
  <sheetFormatPr defaultRowHeight="14.5" x14ac:dyDescent="0.35"/>
  <cols>
    <col min="2" max="2" width="11.54296875" customWidth="1"/>
    <col min="3" max="3" width="13" customWidth="1"/>
    <col min="4" max="4" width="13.54296875" customWidth="1"/>
    <col min="5" max="5" width="13.453125" customWidth="1"/>
    <col min="6" max="6" width="12.453125" customWidth="1"/>
    <col min="7" max="7" width="16.81640625" customWidth="1"/>
    <col min="11" max="11" width="15.7265625" customWidth="1"/>
  </cols>
  <sheetData>
    <row r="4" spans="2:12" ht="42" customHeight="1" x14ac:dyDescent="0.35">
      <c r="B4" s="47"/>
      <c r="C4" s="10" t="s">
        <v>15</v>
      </c>
      <c r="D4" s="10" t="s">
        <v>34</v>
      </c>
      <c r="E4" s="10" t="s">
        <v>16</v>
      </c>
      <c r="F4" s="10" t="s">
        <v>11</v>
      </c>
      <c r="G4" s="10" t="s">
        <v>17</v>
      </c>
    </row>
    <row r="5" spans="2:12" x14ac:dyDescent="0.35">
      <c r="B5" s="48" t="s">
        <v>14</v>
      </c>
      <c r="C5" s="47">
        <v>100</v>
      </c>
      <c r="D5" s="49">
        <v>60</v>
      </c>
      <c r="E5" s="47">
        <v>48</v>
      </c>
      <c r="F5" s="50">
        <f>E5/C5</f>
        <v>0.48</v>
      </c>
      <c r="G5" s="51">
        <f>E5/D5</f>
        <v>0.8</v>
      </c>
    </row>
    <row r="6" spans="2:12" x14ac:dyDescent="0.35">
      <c r="B6" s="48" t="s">
        <v>13</v>
      </c>
      <c r="C6" s="47">
        <v>100</v>
      </c>
      <c r="D6" s="49">
        <v>100</v>
      </c>
      <c r="E6" s="47">
        <v>70</v>
      </c>
      <c r="F6" s="50">
        <f>E6/C6</f>
        <v>0.7</v>
      </c>
      <c r="G6" s="51">
        <f>E6/D6</f>
        <v>0.7</v>
      </c>
    </row>
    <row r="8" spans="2:12" s="4" customFormat="1" ht="29" x14ac:dyDescent="0.35">
      <c r="C8" s="10" t="s">
        <v>15</v>
      </c>
      <c r="D8" s="10" t="s">
        <v>12</v>
      </c>
      <c r="E8" s="10" t="s">
        <v>11</v>
      </c>
      <c r="F8" s="1"/>
      <c r="J8" s="2"/>
      <c r="K8" s="2"/>
      <c r="L8" s="2"/>
    </row>
    <row r="9" spans="2:12" x14ac:dyDescent="0.35">
      <c r="B9" s="11" t="s">
        <v>14</v>
      </c>
      <c r="C9">
        <v>100</v>
      </c>
      <c r="D9">
        <v>48</v>
      </c>
      <c r="E9" s="12">
        <f>D9/C9</f>
        <v>0.48</v>
      </c>
      <c r="I9" s="11"/>
      <c r="L9" s="12"/>
    </row>
    <row r="10" spans="2:12" x14ac:dyDescent="0.35">
      <c r="B10" s="11" t="s">
        <v>13</v>
      </c>
      <c r="C10">
        <v>100</v>
      </c>
      <c r="D10">
        <v>70</v>
      </c>
      <c r="E10" s="12">
        <f>D10/C10</f>
        <v>0.7</v>
      </c>
      <c r="I10" s="11"/>
      <c r="L1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0D27-0BE8-4A27-9516-CE20D70D5F04}">
  <dimension ref="E4:G9"/>
  <sheetViews>
    <sheetView workbookViewId="0">
      <selection activeCell="H26" sqref="H26"/>
    </sheetView>
  </sheetViews>
  <sheetFormatPr defaultRowHeight="14.5" x14ac:dyDescent="0.35"/>
  <sheetData>
    <row r="4" spans="5:7" ht="43.5" x14ac:dyDescent="0.35">
      <c r="E4" s="10" t="s">
        <v>4</v>
      </c>
      <c r="F4" s="5">
        <v>0.2</v>
      </c>
      <c r="G4" s="5">
        <v>0.05</v>
      </c>
    </row>
    <row r="5" spans="5:7" x14ac:dyDescent="0.35">
      <c r="E5" s="2"/>
      <c r="F5" s="5"/>
      <c r="G5" s="5"/>
    </row>
    <row r="6" spans="5:7" ht="43.5" x14ac:dyDescent="0.35">
      <c r="E6" s="2" t="s">
        <v>5</v>
      </c>
      <c r="F6" s="5">
        <v>0.24</v>
      </c>
      <c r="G6" s="5">
        <v>0.11</v>
      </c>
    </row>
    <row r="7" spans="5:7" ht="72.5" x14ac:dyDescent="0.35">
      <c r="E7" s="2" t="s">
        <v>6</v>
      </c>
      <c r="F7" s="5">
        <v>0.26</v>
      </c>
      <c r="G7" s="5">
        <v>0.12</v>
      </c>
    </row>
    <row r="8" spans="5:7" ht="58" x14ac:dyDescent="0.35">
      <c r="E8" s="2" t="s">
        <v>7</v>
      </c>
      <c r="G8" s="5">
        <v>0.11</v>
      </c>
    </row>
    <row r="9" spans="5:7" ht="43.5" x14ac:dyDescent="0.35">
      <c r="E9" s="2" t="s">
        <v>8</v>
      </c>
      <c r="G9" s="5">
        <v>7.0000000000000007E-2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E56B-0AF8-4539-94AA-764D52A187B8}">
  <dimension ref="C8:F18"/>
  <sheetViews>
    <sheetView workbookViewId="0">
      <selection activeCell="E11" sqref="E11"/>
    </sheetView>
  </sheetViews>
  <sheetFormatPr defaultRowHeight="14.5" x14ac:dyDescent="0.35"/>
  <cols>
    <col min="3" max="3" width="12.453125" customWidth="1"/>
    <col min="5" max="5" width="11.54296875" customWidth="1"/>
    <col min="6" max="6" width="11.1796875" customWidth="1"/>
  </cols>
  <sheetData>
    <row r="8" spans="3:6" ht="29" x14ac:dyDescent="0.35">
      <c r="D8" s="2" t="s">
        <v>3</v>
      </c>
      <c r="E8" s="2" t="s">
        <v>18</v>
      </c>
      <c r="F8" s="2" t="s">
        <v>19</v>
      </c>
    </row>
    <row r="9" spans="3:6" ht="38.15" customHeight="1" x14ac:dyDescent="0.35">
      <c r="C9" s="2" t="s">
        <v>0</v>
      </c>
      <c r="D9" s="3">
        <v>100</v>
      </c>
      <c r="E9" s="4">
        <v>26</v>
      </c>
      <c r="F9" s="15">
        <f>E9/D9</f>
        <v>0.26</v>
      </c>
    </row>
    <row r="10" spans="3:6" ht="49.5" customHeight="1" x14ac:dyDescent="0.35">
      <c r="C10" s="2" t="s">
        <v>1</v>
      </c>
      <c r="D10" s="3">
        <v>100</v>
      </c>
      <c r="E10" s="4">
        <v>18</v>
      </c>
      <c r="F10" s="15">
        <f t="shared" ref="F10:F11" si="0">E10/D10</f>
        <v>0.18</v>
      </c>
    </row>
    <row r="11" spans="3:6" x14ac:dyDescent="0.35">
      <c r="C11" s="6" t="s">
        <v>2</v>
      </c>
      <c r="D11" s="13">
        <v>200</v>
      </c>
      <c r="E11" s="14">
        <f>E9+E10</f>
        <v>44</v>
      </c>
      <c r="F11" s="16">
        <f t="shared" si="0"/>
        <v>0.22</v>
      </c>
    </row>
    <row r="18" spans="6:6" x14ac:dyDescent="0.35">
      <c r="F18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marathon</vt:lpstr>
      <vt:lpstr>graphs2</vt:lpstr>
      <vt:lpstr>graphs1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Fenton</dc:creator>
  <cp:lastModifiedBy>Norman Fenton</cp:lastModifiedBy>
  <dcterms:created xsi:type="dcterms:W3CDTF">2022-09-02T10:14:17Z</dcterms:created>
  <dcterms:modified xsi:type="dcterms:W3CDTF">2022-09-05T09:52:24Z</dcterms:modified>
</cp:coreProperties>
</file>